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bro" defaultThemeVersion="124226"/>
  <bookViews>
    <workbookView xWindow="-12" yWindow="-12" windowWidth="5100" windowHeight="8520" tabRatio="1000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D115" i="39" l="1"/>
  <c r="D79" i="39"/>
  <c r="D41" i="39"/>
  <c r="D14" i="39"/>
  <c r="D13" i="39"/>
  <c r="D21" i="39" l="1"/>
  <c r="D35" i="39" l="1"/>
  <c r="D44" i="39" l="1"/>
  <c r="D14" i="40" l="1"/>
  <c r="E111" i="39"/>
  <c r="D23" i="40" l="1"/>
  <c r="E41" i="39" l="1"/>
  <c r="D111" i="39"/>
  <c r="D31" i="39"/>
  <c r="D108" i="39" l="1"/>
  <c r="D28" i="40"/>
  <c r="E79" i="39"/>
  <c r="E92" i="39" l="1"/>
  <c r="E73" i="39"/>
  <c r="E115" i="39" l="1"/>
  <c r="E35" i="39"/>
  <c r="E13" i="39"/>
  <c r="D75" i="39"/>
  <c r="E75" i="39"/>
  <c r="E90" i="39" s="1"/>
  <c r="E102" i="39"/>
  <c r="E108" i="39"/>
  <c r="E121" i="39" s="1"/>
  <c r="D46" i="39" l="1"/>
  <c r="E44" i="39"/>
  <c r="D90" i="39"/>
  <c r="D92" i="39"/>
  <c r="D102" i="39" s="1"/>
  <c r="E21" i="39"/>
  <c r="E31" i="39" s="1"/>
  <c r="D10" i="40"/>
  <c r="D18" i="40"/>
  <c r="D9" i="40"/>
  <c r="E104" i="39"/>
  <c r="E123" i="39" s="1"/>
  <c r="D121" i="39"/>
  <c r="D73" i="39"/>
  <c r="D16" i="40" l="1"/>
  <c r="D21" i="40" s="1"/>
  <c r="D31" i="40" s="1"/>
  <c r="D104" i="39"/>
  <c r="D123" i="39" s="1"/>
  <c r="E46" i="39"/>
  <c r="D34" i="40" l="1"/>
</calcChain>
</file>

<file path=xl/sharedStrings.xml><?xml version="1.0" encoding="utf-8"?>
<sst xmlns="http://schemas.openxmlformats.org/spreadsheetml/2006/main" count="128" uniqueCount="113">
  <si>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</si>
  <si>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</si>
  <si>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</si>
  <si>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</si>
  <si>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</si>
  <si>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</si>
  <si>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</si>
  <si>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</si>
  <si>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</si>
  <si>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</si>
  <si>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</si>
  <si>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</si>
  <si>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</si>
  <si>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</si>
  <si>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</si>
  <si>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</si>
  <si>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</si>
  <si>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</si>
  <si>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</si>
  <si>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</si>
  <si>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</si>
  <si>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</si>
  <si>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</si>
  <si>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</si>
  <si>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</si>
  <si>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</si>
  <si>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</si>
  <si>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</si>
  <si>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</si>
  <si>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</si>
  <si>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</si>
  <si>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</si>
  <si>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</si>
  <si>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</si>
  <si>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</si>
  <si>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</si>
  <si>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</si>
  <si>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</si>
  <si>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</si>
  <si>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</si>
  <si>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</si>
  <si>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</si>
  <si>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</si>
  <si>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</si>
  <si>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</si>
  <si>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</si>
  <si>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</si>
  <si>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</si>
  <si>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</si>
  <si>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</si>
  <si>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</si>
  <si>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</si>
  <si>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</si>
  <si>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</si>
  <si>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</si>
  <si>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</si>
  <si>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</si>
  <si>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</si>
  <si>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</si>
  <si>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</si>
  <si>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</si>
  <si>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</si>
  <si>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</si>
  <si>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</si>
  <si>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</si>
  <si>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</si>
  <si>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</si>
  <si>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</si>
  <si>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</si>
  <si>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</si>
  <si>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</si>
  <si>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</si>
  <si>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</si>
  <si>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</si>
  <si>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</si>
  <si>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</si>
  <si>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</si>
  <si>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</si>
  <si>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</si>
  <si>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</si>
  <si>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</si>
  <si>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</si>
  <si>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</si>
  <si>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</si>
  <si>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</si>
  <si>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</si>
  <si>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</si>
  <si>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</si>
  <si>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</si>
  <si>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</si>
  <si>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</si>
  <si>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</si>
  <si>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</si>
  <si>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</si>
  <si>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</si>
  <si>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</si>
  <si>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</si>
  <si>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</si>
  <si>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</si>
  <si>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</si>
  <si>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</si>
  <si>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</si>
  <si>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</si>
  <si>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</si>
  <si>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</si>
  <si>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</si>
  <si>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</si>
  <si>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Octubre - Diciembre / 2012</t>
  </si>
  <si>
    <t xml:space="preserve">     Cuentas Corrientes Comerciales</t>
  </si>
  <si>
    <t xml:space="preserve">     Anticipos y Avances</t>
  </si>
  <si>
    <t xml:space="preserve">NOTA: El balance general no se presenta comparativo con el mismo período del año anterior, teniendo en consideración que mediante Circular Externa 37 de 2013, se modificaron los Formatos de transmisión correspondiente a los ACTIVOS Y PASIVOS DE CORTO PLAZO. Por tanto, la información del Balance que reposa en el Registro Nacional de Valores y Emisores,  no es comparable con la que se empieza a transmitir a partir de la entrada en vigencia de dicha norma. </t>
  </si>
  <si>
    <t>Abril - Junio / 2014</t>
  </si>
  <si>
    <t xml:space="preserve">     Vinculados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</si>
</sst>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7.5"/>
      <name val="Arial"/>
      <family val="2"/>
    </font>
    <font>
      <b/>
      <i/>
      <sz val="11"/>
      <name val="SansSerif"/>
      <charset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9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4" fillId="0" borderId="0" xfId="0" applyNumberFormat="1" applyFont="1" applyBorder="1"/>
    <xf numFmtId="4" fontId="5" fillId="0" borderId="0" xfId="0" applyNumberFormat="1" applyFont="1" applyBorder="1"/>
    <xf numFmtId="172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2:M132"/>
  <sheetViews>
    <sheetView showGridLines="0" showRowColHeaders="0" tabSelected="1" workbookViewId="0">
      <selection activeCell="G8" sqref="G8"/>
    </sheetView>
  </sheetViews>
  <sheetFormatPr baseColWidth="10" defaultRowHeight="13.2"/>
  <cols>
    <col min="1" max="1" width="5.44140625" customWidth="1"/>
    <col min="2" max="2" width="40.109375" customWidth="1"/>
    <col min="3" max="3" width="1.44140625" customWidth="1"/>
    <col min="4" max="4" width="27.5546875" bestFit="1" customWidth="1"/>
    <col min="5" max="5" width="27.5546875" hidden="1" customWidth="1"/>
    <col min="6" max="6" width="14.6640625" bestFit="1" customWidth="1"/>
    <col min="7" max="7" width="18.44140625" bestFit="1" customWidth="1"/>
    <col min="9" max="9" width="17.33203125" hidden="1" customWidth="1"/>
    <col min="10" max="10" width="1.5546875" hidden="1" customWidth="1"/>
    <col min="11" max="11" width="3" hidden="1" customWidth="1"/>
    <col min="12" max="12" width="3.88671875" hidden="1" customWidth="1"/>
    <col min="13" max="13" width="3.6640625" hidden="1" customWidth="1"/>
  </cols>
  <sheetData>
    <row r="2" spans="2:8">
      <c r="B2" s="34" t="s">
        <v>81</v>
      </c>
      <c r="C2" s="34"/>
      <c r="D2" s="34"/>
      <c r="E2" s="34"/>
    </row>
    <row r="3" spans="2:8">
      <c r="B3" s="27"/>
      <c r="C3" s="27"/>
      <c r="D3" s="27"/>
      <c r="E3" s="27"/>
    </row>
    <row r="4" spans="2:8">
      <c r="B4" s="34" t="s">
        <v>82</v>
      </c>
      <c r="C4" s="34"/>
      <c r="D4" s="34"/>
      <c r="E4" s="34"/>
    </row>
    <row r="5" spans="2:8">
      <c r="B5" s="35" t="s">
        <v>83</v>
      </c>
      <c r="C5" s="35"/>
      <c r="D5" s="35"/>
      <c r="E5" s="35"/>
    </row>
    <row r="6" spans="2:8" ht="9.75" customHeight="1">
      <c r="B6" s="28"/>
      <c r="C6" s="28"/>
      <c r="D6" s="28"/>
      <c r="E6" s="28"/>
    </row>
    <row r="7" spans="2:8" ht="9.75" customHeight="1"/>
    <row r="8" spans="2:8" ht="12" customHeight="1">
      <c r="B8" s="38" t="s">
        <v>86</v>
      </c>
      <c r="C8" s="38"/>
      <c r="D8" s="4" t="s">
        <v>84</v>
      </c>
      <c r="E8" s="4" t="s">
        <v>85</v>
      </c>
    </row>
    <row r="9" spans="2:8" ht="24.75" customHeight="1">
      <c r="B9" s="38"/>
      <c r="C9" s="38"/>
      <c r="D9" s="4" t="s">
        <v>111</v>
      </c>
      <c r="E9" s="4" t="s">
        <v>107</v>
      </c>
    </row>
    <row r="10" spans="2:8" ht="12.75" customHeight="1"/>
    <row r="11" spans="2:8" ht="12.75" customHeight="1">
      <c r="B11" s="5" t="s">
        <v>31</v>
      </c>
      <c r="C11" s="2"/>
      <c r="D11" s="18">
        <v>52288.04</v>
      </c>
      <c r="E11" s="18">
        <v>22153.3</v>
      </c>
    </row>
    <row r="12" spans="2:8" ht="12.75" customHeight="1">
      <c r="B12" s="5" t="s">
        <v>32</v>
      </c>
      <c r="C12" s="2"/>
      <c r="D12" s="18">
        <v>70472.899999999994</v>
      </c>
      <c r="E12" s="18">
        <v>46429.41</v>
      </c>
    </row>
    <row r="13" spans="2:8" ht="12.75" customHeight="1">
      <c r="B13" s="5" t="s">
        <v>33</v>
      </c>
      <c r="C13" s="2"/>
      <c r="D13" s="6">
        <f>SUM(D14:D19)+D20</f>
        <v>266178.29000000004</v>
      </c>
      <c r="E13" s="6">
        <f>SUM(E14:E19)+E20</f>
        <v>270924.68</v>
      </c>
      <c r="F13" s="6"/>
      <c r="G13" s="13"/>
      <c r="H13" s="13"/>
    </row>
    <row r="14" spans="2:8" ht="12.75" customHeight="1">
      <c r="B14" s="5" t="s">
        <v>0</v>
      </c>
      <c r="C14" s="2"/>
      <c r="D14" s="18">
        <f>122730.225</f>
        <v>122730.22500000001</v>
      </c>
      <c r="E14" s="6">
        <v>108643.05</v>
      </c>
      <c r="F14" s="18"/>
      <c r="G14" s="20"/>
      <c r="H14" s="33"/>
    </row>
    <row r="15" spans="2:8" ht="12.75" customHeight="1">
      <c r="B15" s="5" t="s">
        <v>108</v>
      </c>
      <c r="C15" s="2"/>
      <c r="D15" s="18">
        <v>47250.945</v>
      </c>
      <c r="E15" s="6"/>
      <c r="F15" s="18"/>
      <c r="G15" s="20"/>
      <c r="H15" s="20"/>
    </row>
    <row r="16" spans="2:8" ht="12.75" customHeight="1">
      <c r="B16" s="5" t="s">
        <v>112</v>
      </c>
      <c r="C16" s="2"/>
      <c r="D16" s="18">
        <v>50035.23</v>
      </c>
      <c r="E16" s="6"/>
      <c r="F16" s="18"/>
      <c r="G16" s="20"/>
      <c r="H16" s="20"/>
    </row>
    <row r="17" spans="2:11" ht="12.75" customHeight="1">
      <c r="B17" s="5" t="s">
        <v>89</v>
      </c>
      <c r="C17" s="2"/>
      <c r="D17" s="18">
        <v>0</v>
      </c>
      <c r="E17" s="6">
        <v>0</v>
      </c>
      <c r="F17" s="18"/>
      <c r="G17" s="22"/>
      <c r="H17" s="23"/>
      <c r="K17" s="19"/>
    </row>
    <row r="18" spans="2:11" ht="12.75" customHeight="1">
      <c r="B18" s="5" t="s">
        <v>109</v>
      </c>
      <c r="C18" s="2"/>
      <c r="D18" s="18">
        <v>3935.91</v>
      </c>
      <c r="E18" s="6"/>
      <c r="F18" s="18"/>
      <c r="G18" s="22"/>
      <c r="H18" s="23"/>
      <c r="K18" s="19"/>
    </row>
    <row r="19" spans="2:11" ht="12.75" customHeight="1">
      <c r="B19" s="5" t="s">
        <v>1</v>
      </c>
      <c r="C19" s="2"/>
      <c r="D19" s="18">
        <v>43826.33</v>
      </c>
      <c r="E19" s="18">
        <v>163930.75</v>
      </c>
      <c r="F19" s="13"/>
      <c r="H19" s="25"/>
    </row>
    <row r="20" spans="2:11" ht="12.75" customHeight="1">
      <c r="B20" s="5" t="s">
        <v>2</v>
      </c>
      <c r="C20" s="2"/>
      <c r="D20" s="17">
        <v>-1600.35</v>
      </c>
      <c r="E20" s="6">
        <v>-1649.12</v>
      </c>
      <c r="F20" s="17"/>
      <c r="G20" s="21"/>
      <c r="H20" s="24"/>
    </row>
    <row r="21" spans="2:11" ht="12.75" customHeight="1">
      <c r="B21" s="5" t="s">
        <v>34</v>
      </c>
      <c r="C21" s="2"/>
      <c r="D21" s="6">
        <f>SUM(D22:D28)</f>
        <v>78955.768999999986</v>
      </c>
      <c r="E21" s="6">
        <f>SUM(E22:E28)</f>
        <v>81285.490000000005</v>
      </c>
      <c r="F21" s="6"/>
      <c r="G21" s="22"/>
      <c r="H21" s="22"/>
    </row>
    <row r="22" spans="2:11" ht="12.75" customHeight="1">
      <c r="B22" s="5" t="s">
        <v>3</v>
      </c>
      <c r="C22" s="2"/>
      <c r="D22" s="6">
        <v>16460.005000000001</v>
      </c>
      <c r="E22" s="6">
        <v>16178.91</v>
      </c>
      <c r="F22" s="6"/>
      <c r="G22" s="29"/>
    </row>
    <row r="23" spans="2:11" ht="12.75" customHeight="1">
      <c r="B23" s="5" t="s">
        <v>4</v>
      </c>
      <c r="C23" s="2"/>
      <c r="D23" s="6">
        <v>4209.63</v>
      </c>
      <c r="E23" s="6">
        <v>6187.44</v>
      </c>
      <c r="F23" s="6"/>
    </row>
    <row r="24" spans="2:11" ht="12.75" customHeight="1">
      <c r="B24" s="5" t="s">
        <v>5</v>
      </c>
      <c r="C24" s="2"/>
      <c r="D24" s="6">
        <v>39546.364999999998</v>
      </c>
      <c r="E24" s="6">
        <v>35208.65</v>
      </c>
      <c r="F24" s="6"/>
    </row>
    <row r="25" spans="2:11" ht="12.75" customHeight="1">
      <c r="B25" s="5" t="s">
        <v>6</v>
      </c>
      <c r="C25" s="2"/>
      <c r="D25" s="6">
        <v>11643.439</v>
      </c>
      <c r="E25" s="6">
        <v>11241.94</v>
      </c>
      <c r="F25" s="6"/>
    </row>
    <row r="26" spans="2:11" ht="12.75" customHeight="1">
      <c r="B26" s="5" t="s">
        <v>7</v>
      </c>
      <c r="C26" s="2"/>
      <c r="D26" s="6">
        <v>4997.28</v>
      </c>
      <c r="E26" s="6">
        <v>4985.58</v>
      </c>
      <c r="F26" s="6"/>
    </row>
    <row r="27" spans="2:11" ht="12.75" customHeight="1">
      <c r="B27" s="5" t="s">
        <v>8</v>
      </c>
      <c r="C27" s="2"/>
      <c r="D27" s="18">
        <v>9941.15</v>
      </c>
      <c r="E27" s="18">
        <v>7482.97</v>
      </c>
      <c r="F27" s="18"/>
    </row>
    <row r="28" spans="2:11" ht="12.75" customHeight="1">
      <c r="B28" s="5" t="s">
        <v>9</v>
      </c>
      <c r="C28" s="2"/>
      <c r="D28" s="18">
        <v>-7842.1</v>
      </c>
      <c r="E28" s="18">
        <v>0</v>
      </c>
      <c r="F28" s="18"/>
    </row>
    <row r="29" spans="2:11" ht="12.75" customHeight="1">
      <c r="B29" s="5" t="s">
        <v>35</v>
      </c>
      <c r="C29" s="2"/>
      <c r="D29" s="6">
        <v>1933.98</v>
      </c>
      <c r="E29" s="6">
        <v>2292.5500000000002</v>
      </c>
    </row>
    <row r="30" spans="2:11" ht="12.75" customHeight="1">
      <c r="B30" s="5" t="s">
        <v>99</v>
      </c>
      <c r="C30" s="2"/>
      <c r="D30" s="6">
        <v>5738.53</v>
      </c>
      <c r="E30" s="6">
        <v>3773.82</v>
      </c>
    </row>
    <row r="31" spans="2:11" ht="12.75" customHeight="1">
      <c r="B31" s="9" t="s">
        <v>36</v>
      </c>
      <c r="C31" s="10"/>
      <c r="D31" s="14">
        <f>+D11+D12+D13+D21+D29+D30</f>
        <v>475567.50900000002</v>
      </c>
      <c r="E31" s="14">
        <f>+E11+E12+E13+E21+E29+E30</f>
        <v>426859.25</v>
      </c>
      <c r="G31" s="13"/>
    </row>
    <row r="32" spans="2:11" ht="12.75" customHeight="1">
      <c r="B32" s="9"/>
      <c r="C32" s="10"/>
      <c r="D32" s="14"/>
      <c r="E32" s="15"/>
      <c r="F32" s="30"/>
      <c r="G32" s="17"/>
    </row>
    <row r="33" spans="2:9" ht="12.75" customHeight="1">
      <c r="B33" s="5" t="s">
        <v>37</v>
      </c>
      <c r="C33" s="2"/>
      <c r="D33" s="18">
        <v>484090.9</v>
      </c>
      <c r="E33" s="18">
        <v>433186.54599999997</v>
      </c>
      <c r="F33" s="17"/>
      <c r="G33" s="31"/>
      <c r="H33" s="25"/>
      <c r="I33" s="26"/>
    </row>
    <row r="34" spans="2:9" ht="12.75" customHeight="1">
      <c r="B34" s="5" t="s">
        <v>38</v>
      </c>
      <c r="C34" s="2"/>
      <c r="D34" s="18">
        <v>3470.05</v>
      </c>
      <c r="E34" s="18">
        <v>2490.7559999999999</v>
      </c>
      <c r="F34" s="16"/>
      <c r="G34" s="16"/>
      <c r="H34" s="25"/>
    </row>
    <row r="35" spans="2:9" ht="12.75" customHeight="1">
      <c r="B35" s="5" t="s">
        <v>39</v>
      </c>
      <c r="C35" s="2"/>
      <c r="D35" s="6">
        <f>+D36+D37+D38</f>
        <v>249151.03999999995</v>
      </c>
      <c r="E35" s="6">
        <f>+E36+E37+E38</f>
        <v>227817.25200000004</v>
      </c>
      <c r="G35" s="13"/>
    </row>
    <row r="36" spans="2:9" ht="12.75" customHeight="1">
      <c r="B36" s="5" t="s">
        <v>12</v>
      </c>
      <c r="C36" s="2"/>
      <c r="D36" s="18">
        <v>640151.96</v>
      </c>
      <c r="E36" s="18">
        <v>570685.08600000001</v>
      </c>
      <c r="F36" s="16"/>
    </row>
    <row r="37" spans="2:9" ht="12.75" customHeight="1">
      <c r="B37" s="5" t="s">
        <v>10</v>
      </c>
      <c r="C37" s="2"/>
      <c r="D37" s="13">
        <v>-401828.94</v>
      </c>
      <c r="E37" s="6">
        <v>-353750.64399999997</v>
      </c>
    </row>
    <row r="38" spans="2:9" ht="12.75" customHeight="1">
      <c r="B38" s="5" t="s">
        <v>11</v>
      </c>
      <c r="C38" s="2"/>
      <c r="D38" s="13">
        <v>10828.02</v>
      </c>
      <c r="E38" s="6">
        <v>10882.81</v>
      </c>
    </row>
    <row r="39" spans="2:9" ht="12.75" customHeight="1">
      <c r="B39" s="5" t="s">
        <v>40</v>
      </c>
      <c r="C39" s="2"/>
      <c r="D39" s="6">
        <v>24369.71</v>
      </c>
      <c r="E39" s="6">
        <v>30699.276000000002</v>
      </c>
      <c r="G39" s="13"/>
    </row>
    <row r="40" spans="2:9" ht="12.75" customHeight="1">
      <c r="B40" s="5" t="s">
        <v>35</v>
      </c>
      <c r="C40" s="2"/>
      <c r="D40" s="6">
        <v>65.97</v>
      </c>
      <c r="E40" s="6">
        <v>767.15</v>
      </c>
    </row>
    <row r="41" spans="2:9" ht="12.75" customHeight="1">
      <c r="B41" s="5" t="s">
        <v>41</v>
      </c>
      <c r="C41" s="2"/>
      <c r="D41" s="6">
        <f>+D42+D43</f>
        <v>318772.05499999999</v>
      </c>
      <c r="E41" s="6">
        <f>+E42+E43</f>
        <v>335339.66700000002</v>
      </c>
    </row>
    <row r="42" spans="2:9" ht="12.75" customHeight="1">
      <c r="B42" s="5" t="s">
        <v>13</v>
      </c>
      <c r="C42" s="2"/>
      <c r="D42" s="6">
        <v>89.051000000000002</v>
      </c>
      <c r="E42" s="6">
        <v>72001.366999999998</v>
      </c>
    </row>
    <row r="43" spans="2:9" ht="12.75" customHeight="1">
      <c r="B43" s="5" t="s">
        <v>14</v>
      </c>
      <c r="C43" s="2"/>
      <c r="D43" s="6">
        <v>318683.00400000002</v>
      </c>
      <c r="E43" s="6">
        <v>263338.3</v>
      </c>
    </row>
    <row r="44" spans="2:9" ht="12.75" customHeight="1">
      <c r="B44" s="9" t="s">
        <v>42</v>
      </c>
      <c r="C44" s="10"/>
      <c r="D44" s="15">
        <f>+D33+D34+D35+D39+D40+D41</f>
        <v>1079919.7249999999</v>
      </c>
      <c r="E44" s="14">
        <f>+E33+E34+E35+E39+E40+E41+0.017</f>
        <v>1030300.664</v>
      </c>
      <c r="G44" s="13"/>
      <c r="H44" s="13"/>
    </row>
    <row r="45" spans="2:9" ht="12.75" customHeight="1">
      <c r="B45" s="5"/>
      <c r="C45" s="2"/>
      <c r="D45" s="18"/>
      <c r="E45" s="6"/>
    </row>
    <row r="46" spans="2:9" ht="11.25" customHeight="1">
      <c r="B46" s="9" t="s">
        <v>43</v>
      </c>
      <c r="C46" s="2"/>
      <c r="D46" s="15">
        <f>+D31+D44</f>
        <v>1555487.2339999999</v>
      </c>
      <c r="E46" s="14">
        <f>+E31+E44</f>
        <v>1457159.9139999999</v>
      </c>
      <c r="F46" s="13"/>
      <c r="G46" s="13"/>
    </row>
    <row r="47" spans="2:9" ht="12" customHeight="1">
      <c r="B47" s="5"/>
      <c r="C47" s="2"/>
      <c r="D47" s="11"/>
      <c r="E47" s="11"/>
    </row>
    <row r="48" spans="2:9" ht="12" customHeight="1">
      <c r="B48" s="5"/>
      <c r="C48" s="2"/>
      <c r="D48" s="11"/>
      <c r="E48" s="11"/>
    </row>
    <row r="49" spans="2:5" ht="12.75" customHeight="1">
      <c r="B49" s="5" t="s">
        <v>44</v>
      </c>
      <c r="C49" s="2"/>
      <c r="D49" s="6">
        <v>243990.81</v>
      </c>
      <c r="E49" s="6">
        <v>239604.44</v>
      </c>
    </row>
    <row r="50" spans="2:5" ht="12.75" customHeight="1">
      <c r="B50" s="5" t="s">
        <v>45</v>
      </c>
      <c r="C50" s="2"/>
      <c r="D50" s="6">
        <v>8522</v>
      </c>
      <c r="E50" s="6">
        <v>2054.15</v>
      </c>
    </row>
    <row r="51" spans="2:5" ht="12.75" customHeight="1">
      <c r="B51" s="5" t="s">
        <v>46</v>
      </c>
      <c r="C51" s="2"/>
      <c r="D51" s="6">
        <v>1461136.88</v>
      </c>
      <c r="E51" s="6">
        <v>1218087.95</v>
      </c>
    </row>
    <row r="52" spans="2:5" ht="12.75" customHeight="1">
      <c r="B52" s="5" t="s">
        <v>47</v>
      </c>
      <c r="C52" s="2"/>
      <c r="D52" s="6">
        <v>172581.89</v>
      </c>
      <c r="E52" s="6">
        <v>172581.89</v>
      </c>
    </row>
    <row r="53" spans="2:5" ht="11.25" customHeight="1">
      <c r="B53" s="5"/>
      <c r="C53" s="2"/>
      <c r="D53" s="6"/>
      <c r="E53" s="6"/>
    </row>
    <row r="54" spans="2:5" ht="11.25" customHeight="1">
      <c r="B54" s="5"/>
      <c r="C54" s="2"/>
      <c r="D54" s="6"/>
      <c r="E54" s="6"/>
    </row>
    <row r="55" spans="2:5" ht="11.25" customHeight="1">
      <c r="B55" s="5"/>
      <c r="C55" s="2"/>
      <c r="D55" s="6"/>
      <c r="E55" s="6"/>
    </row>
    <row r="56" spans="2:5" ht="11.25" customHeight="1">
      <c r="B56" s="5"/>
      <c r="C56" s="2"/>
      <c r="D56" s="6"/>
      <c r="E56" s="6"/>
    </row>
    <row r="57" spans="2:5" ht="11.25" customHeight="1">
      <c r="B57" s="5"/>
      <c r="C57" s="2"/>
      <c r="D57" s="6"/>
      <c r="E57" s="6"/>
    </row>
    <row r="58" spans="2:5" ht="11.25" customHeight="1">
      <c r="B58" s="5"/>
      <c r="C58" s="2"/>
      <c r="D58" s="6"/>
      <c r="E58" s="6"/>
    </row>
    <row r="59" spans="2:5" ht="11.25" customHeight="1">
      <c r="B59" s="5"/>
      <c r="C59" s="2"/>
      <c r="D59" s="6"/>
      <c r="E59" s="6"/>
    </row>
    <row r="60" spans="2:5" ht="11.25" customHeight="1">
      <c r="B60" s="5"/>
      <c r="C60" s="2"/>
      <c r="D60" s="6"/>
      <c r="E60" s="6"/>
    </row>
    <row r="61" spans="2:5" ht="11.25" customHeight="1">
      <c r="B61" s="5"/>
      <c r="C61" s="2"/>
      <c r="D61" s="6"/>
      <c r="E61" s="6"/>
    </row>
    <row r="62" spans="2:5" ht="11.25" customHeight="1">
      <c r="B62" s="5"/>
      <c r="C62" s="2"/>
      <c r="D62" s="6"/>
      <c r="E62" s="6"/>
    </row>
    <row r="63" spans="2:5" ht="11.25" customHeight="1">
      <c r="B63" s="5"/>
      <c r="C63" s="2"/>
      <c r="D63" s="6"/>
      <c r="E63" s="6"/>
    </row>
    <row r="64" spans="2:5" ht="11.25" customHeight="1">
      <c r="B64" s="5"/>
      <c r="C64" s="2"/>
      <c r="D64" s="6"/>
      <c r="E64" s="6"/>
    </row>
    <row r="65" spans="2:5" ht="11.25" customHeight="1">
      <c r="B65" s="5"/>
      <c r="C65" s="2"/>
      <c r="D65" s="6"/>
      <c r="E65" s="6"/>
    </row>
    <row r="66" spans="2:5" ht="11.25" customHeight="1">
      <c r="B66" s="5"/>
      <c r="C66" s="2"/>
      <c r="D66" s="6"/>
      <c r="E66" s="6"/>
    </row>
    <row r="67" spans="2:5" ht="11.25" customHeight="1">
      <c r="B67" s="5"/>
      <c r="C67" s="2"/>
      <c r="D67" s="6"/>
      <c r="E67" s="6"/>
    </row>
    <row r="68" spans="2:5" ht="11.25" customHeight="1">
      <c r="B68" s="34" t="s">
        <v>81</v>
      </c>
      <c r="C68" s="34"/>
      <c r="D68" s="34"/>
      <c r="E68" s="34"/>
    </row>
    <row r="69" spans="2:5" ht="11.25" customHeight="1">
      <c r="B69" s="34" t="s">
        <v>82</v>
      </c>
      <c r="C69" s="34"/>
      <c r="D69" s="34"/>
      <c r="E69" s="34"/>
    </row>
    <row r="70" spans="2:5" ht="11.25" customHeight="1">
      <c r="B70" s="35" t="s">
        <v>83</v>
      </c>
      <c r="C70" s="35"/>
      <c r="D70" s="35"/>
      <c r="E70" s="35"/>
    </row>
    <row r="71" spans="2:5" ht="11.25" customHeight="1"/>
    <row r="72" spans="2:5" ht="11.25" customHeight="1">
      <c r="B72" s="38" t="s">
        <v>87</v>
      </c>
      <c r="C72" s="38"/>
      <c r="D72" s="4" t="s">
        <v>84</v>
      </c>
      <c r="E72" s="4" t="s">
        <v>85</v>
      </c>
    </row>
    <row r="73" spans="2:5" ht="24.75" customHeight="1">
      <c r="B73" s="38"/>
      <c r="C73" s="38"/>
      <c r="D73" s="4" t="str">
        <f>+D9</f>
        <v>Abril - Junio / 2014</v>
      </c>
      <c r="E73" s="4" t="str">
        <f>+E9</f>
        <v>Octubre - Diciembre / 2012</v>
      </c>
    </row>
    <row r="74" spans="2:5" ht="12.75" customHeight="1">
      <c r="B74" s="7"/>
      <c r="D74" s="4"/>
      <c r="E74" s="4"/>
    </row>
    <row r="75" spans="2:5" ht="12.75" customHeight="1">
      <c r="B75" s="5" t="s">
        <v>48</v>
      </c>
      <c r="C75" s="5"/>
      <c r="D75" s="18">
        <f>+D76+D77</f>
        <v>18067.09</v>
      </c>
      <c r="E75" s="6">
        <f>+E76+E77</f>
        <v>6746.86</v>
      </c>
    </row>
    <row r="76" spans="2:5" ht="12.75" customHeight="1">
      <c r="B76" s="5" t="s">
        <v>15</v>
      </c>
      <c r="C76" s="5"/>
      <c r="D76" s="18">
        <v>18067.09</v>
      </c>
      <c r="E76" s="6">
        <v>6746.86</v>
      </c>
    </row>
    <row r="77" spans="2:5" ht="12.75" customHeight="1">
      <c r="B77" s="5" t="s">
        <v>100</v>
      </c>
      <c r="C77" s="5"/>
      <c r="D77" s="18">
        <v>0</v>
      </c>
      <c r="E77" s="6">
        <v>0</v>
      </c>
    </row>
    <row r="78" spans="2:5" ht="12.75" customHeight="1">
      <c r="B78" s="5" t="s">
        <v>49</v>
      </c>
      <c r="C78" s="5"/>
      <c r="D78" s="18">
        <v>48824.68</v>
      </c>
      <c r="E78" s="6">
        <v>46953.760000000002</v>
      </c>
    </row>
    <row r="79" spans="2:5" ht="12.75" customHeight="1">
      <c r="B79" s="5" t="s">
        <v>50</v>
      </c>
      <c r="C79" s="5"/>
      <c r="D79" s="18">
        <f>+D80+D81+D84+D82+D83</f>
        <v>131258.095</v>
      </c>
      <c r="E79" s="6">
        <f>+E80+E81+E84+E82+E83</f>
        <v>164325.39999999997</v>
      </c>
    </row>
    <row r="80" spans="2:5" ht="12.75" customHeight="1">
      <c r="B80" s="5" t="s">
        <v>16</v>
      </c>
      <c r="C80" s="5"/>
      <c r="D80" s="6">
        <v>46874.114999999998</v>
      </c>
      <c r="E80" s="6">
        <v>114248.34</v>
      </c>
    </row>
    <row r="81" spans="2:5" ht="12.75" customHeight="1">
      <c r="B81" s="5" t="s">
        <v>17</v>
      </c>
      <c r="C81" s="5"/>
      <c r="D81" s="6">
        <v>38744.870000000003</v>
      </c>
      <c r="E81" s="6">
        <v>19278.150000000001</v>
      </c>
    </row>
    <row r="82" spans="2:5" ht="12.75" customHeight="1">
      <c r="B82" s="5" t="s">
        <v>101</v>
      </c>
      <c r="C82" s="5"/>
      <c r="D82" s="6">
        <v>940.69</v>
      </c>
      <c r="E82" s="6">
        <v>1447.27</v>
      </c>
    </row>
    <row r="83" spans="2:5" ht="12.75" customHeight="1">
      <c r="B83" s="5" t="s">
        <v>105</v>
      </c>
      <c r="C83" s="5"/>
      <c r="D83" s="6">
        <v>22.43</v>
      </c>
      <c r="E83" s="6">
        <v>22.78</v>
      </c>
    </row>
    <row r="84" spans="2:5" ht="12.75" customHeight="1">
      <c r="B84" s="5" t="s">
        <v>18</v>
      </c>
      <c r="C84" s="5"/>
      <c r="D84" s="6">
        <v>44675.99</v>
      </c>
      <c r="E84" s="6">
        <v>29328.86</v>
      </c>
    </row>
    <row r="85" spans="2:5" ht="12.75" customHeight="1">
      <c r="B85" s="5" t="s">
        <v>51</v>
      </c>
      <c r="C85" s="5"/>
      <c r="D85" s="6">
        <v>13869.5</v>
      </c>
      <c r="E85" s="6">
        <v>10169.790000000001</v>
      </c>
    </row>
    <row r="86" spans="2:5" ht="12.75" customHeight="1">
      <c r="B86" s="5" t="s">
        <v>52</v>
      </c>
      <c r="C86" s="5"/>
      <c r="D86" s="6">
        <v>9024.4699999999993</v>
      </c>
      <c r="E86" s="6">
        <v>7891.85</v>
      </c>
    </row>
    <row r="87" spans="2:5" ht="12.75" customHeight="1">
      <c r="B87" s="5" t="s">
        <v>53</v>
      </c>
      <c r="C87" s="5"/>
      <c r="D87" s="6">
        <v>71476.668999999994</v>
      </c>
      <c r="E87" s="6">
        <v>61487.49</v>
      </c>
    </row>
    <row r="88" spans="2:5" ht="12.75" customHeight="1">
      <c r="B88" s="5" t="s">
        <v>35</v>
      </c>
      <c r="C88" s="5"/>
      <c r="D88" s="6">
        <v>30</v>
      </c>
      <c r="E88" s="6">
        <v>680</v>
      </c>
    </row>
    <row r="89" spans="2:5" ht="12.75" customHeight="1">
      <c r="B89" s="5" t="s">
        <v>54</v>
      </c>
      <c r="C89" s="5"/>
      <c r="D89" s="6">
        <v>65.12</v>
      </c>
      <c r="E89" s="6">
        <v>0.72</v>
      </c>
    </row>
    <row r="90" spans="2:5" ht="12.75" customHeight="1">
      <c r="B90" s="9" t="s">
        <v>55</v>
      </c>
      <c r="C90" s="8"/>
      <c r="D90" s="14">
        <f>+D75+D78+D79+D85+D86+D87+D89+D88</f>
        <v>292615.62399999995</v>
      </c>
      <c r="E90" s="14">
        <f>+E75+E78+E79+E85+E86+E87+E89+E88</f>
        <v>298255.86999999994</v>
      </c>
    </row>
    <row r="91" spans="2:5" ht="12.75" customHeight="1">
      <c r="B91" s="9"/>
      <c r="C91" s="8"/>
      <c r="D91" s="12"/>
      <c r="E91" s="12"/>
    </row>
    <row r="92" spans="2:5" ht="12.75" customHeight="1">
      <c r="B92" s="5" t="s">
        <v>48</v>
      </c>
      <c r="C92" s="5"/>
      <c r="D92" s="6">
        <f>+D93+D94</f>
        <v>102260.63499999999</v>
      </c>
      <c r="E92" s="6">
        <f>+E93+E94</f>
        <v>124723.68008999999</v>
      </c>
    </row>
    <row r="93" spans="2:5" ht="12.75" customHeight="1">
      <c r="B93" s="5" t="s">
        <v>15</v>
      </c>
      <c r="C93" s="5"/>
      <c r="D93" s="18">
        <v>102260.63499999999</v>
      </c>
      <c r="E93" s="18">
        <v>124723.68</v>
      </c>
    </row>
    <row r="94" spans="2:5" ht="12.75" customHeight="1">
      <c r="B94" s="5" t="s">
        <v>19</v>
      </c>
      <c r="C94" s="5"/>
      <c r="D94" s="18">
        <v>0</v>
      </c>
      <c r="E94" s="18">
        <v>9.0000000000000006E-5</v>
      </c>
    </row>
    <row r="95" spans="2:5" ht="12.75" customHeight="1">
      <c r="B95" s="5" t="s">
        <v>93</v>
      </c>
      <c r="C95" s="5"/>
      <c r="D95" s="18">
        <v>0</v>
      </c>
      <c r="E95" s="18">
        <v>0</v>
      </c>
    </row>
    <row r="96" spans="2:5" ht="12.75" customHeight="1">
      <c r="B96" s="5" t="s">
        <v>102</v>
      </c>
      <c r="C96" s="5"/>
      <c r="D96" s="18">
        <v>0</v>
      </c>
      <c r="E96" s="18">
        <v>0</v>
      </c>
    </row>
    <row r="97" spans="2:9" ht="12.75" customHeight="1">
      <c r="B97" s="5" t="s">
        <v>52</v>
      </c>
      <c r="C97" s="5"/>
      <c r="D97" s="18">
        <v>413.589</v>
      </c>
      <c r="E97" s="18">
        <v>0</v>
      </c>
    </row>
    <row r="98" spans="2:9" ht="12.75" customHeight="1">
      <c r="B98" s="5" t="s">
        <v>56</v>
      </c>
      <c r="C98" s="5"/>
      <c r="D98" s="18">
        <v>3948.74</v>
      </c>
      <c r="E98" s="18">
        <v>119.41</v>
      </c>
      <c r="G98" s="13"/>
    </row>
    <row r="99" spans="2:9" ht="12.75" customHeight="1">
      <c r="B99" s="5" t="s">
        <v>35</v>
      </c>
      <c r="C99" s="5"/>
      <c r="D99" s="6">
        <v>3543.25</v>
      </c>
      <c r="E99" s="6">
        <v>2911.326</v>
      </c>
    </row>
    <row r="100" spans="2:9" ht="12.75" customHeight="1">
      <c r="B100" s="5" t="s">
        <v>104</v>
      </c>
      <c r="C100" s="5"/>
      <c r="D100" s="18">
        <v>0</v>
      </c>
      <c r="E100" s="6">
        <v>0</v>
      </c>
    </row>
    <row r="101" spans="2:9" ht="12.75" customHeight="1">
      <c r="B101" s="5" t="s">
        <v>106</v>
      </c>
      <c r="C101" s="5"/>
      <c r="D101" s="18">
        <v>0</v>
      </c>
      <c r="E101" s="6">
        <v>6753.37</v>
      </c>
    </row>
    <row r="102" spans="2:9" ht="12.75" customHeight="1">
      <c r="B102" s="9" t="s">
        <v>57</v>
      </c>
      <c r="C102" s="8"/>
      <c r="D102" s="15">
        <f>+D92+D98+D95+D97+D96+D99+D101</f>
        <v>110166.21400000001</v>
      </c>
      <c r="E102" s="14">
        <f>+E92+E98+E95+E97+E96+E99+E101</f>
        <v>134507.78609000001</v>
      </c>
      <c r="G102" s="13"/>
    </row>
    <row r="103" spans="2:9" ht="12.75" customHeight="1">
      <c r="B103" s="5"/>
      <c r="C103" s="5"/>
      <c r="D103" s="11"/>
      <c r="E103" s="11"/>
    </row>
    <row r="104" spans="2:9" ht="12.75" customHeight="1">
      <c r="B104" s="9" t="s">
        <v>58</v>
      </c>
      <c r="C104" s="8"/>
      <c r="D104" s="15">
        <f>+D90+D102</f>
        <v>402781.83799999999</v>
      </c>
      <c r="E104" s="15">
        <f>+E90+E102+0.004</f>
        <v>432763.66008999996</v>
      </c>
    </row>
    <row r="105" spans="2:9" ht="12.75" customHeight="1">
      <c r="B105" s="9"/>
      <c r="C105" s="8"/>
      <c r="D105" s="12"/>
      <c r="E105" s="12"/>
    </row>
    <row r="106" spans="2:9" ht="12.75" customHeight="1">
      <c r="B106" s="9"/>
      <c r="C106" s="8"/>
      <c r="D106" s="12" t="s">
        <v>98</v>
      </c>
      <c r="E106" s="12"/>
    </row>
    <row r="107" spans="2:9" ht="12.75" customHeight="1">
      <c r="B107" s="5" t="s">
        <v>103</v>
      </c>
      <c r="C107" s="5"/>
      <c r="D107" s="6">
        <v>111.065</v>
      </c>
      <c r="E107" s="6">
        <v>111.07</v>
      </c>
    </row>
    <row r="108" spans="2:9" ht="12.75" customHeight="1">
      <c r="B108" s="5" t="s">
        <v>59</v>
      </c>
      <c r="C108" s="5"/>
      <c r="D108" s="18">
        <f>+D109+D110</f>
        <v>117137.663</v>
      </c>
      <c r="E108" s="6">
        <f>+E109+E110</f>
        <v>124973.9</v>
      </c>
      <c r="F108" s="16"/>
      <c r="G108" s="17"/>
      <c r="H108" s="16"/>
      <c r="I108" s="16"/>
    </row>
    <row r="109" spans="2:9" ht="12.75" customHeight="1">
      <c r="B109" s="5" t="s">
        <v>20</v>
      </c>
      <c r="C109" s="5"/>
      <c r="D109" s="18">
        <v>67094.214999999997</v>
      </c>
      <c r="E109" s="6">
        <v>67094.214999999997</v>
      </c>
      <c r="F109" s="16"/>
      <c r="G109" s="16"/>
      <c r="H109" s="16"/>
      <c r="I109" s="16"/>
    </row>
    <row r="110" spans="2:9" ht="12.75" customHeight="1">
      <c r="B110" s="5" t="s">
        <v>21</v>
      </c>
      <c r="C110" s="5"/>
      <c r="D110" s="18">
        <v>50043.447999999997</v>
      </c>
      <c r="E110" s="6">
        <v>57879.684999999998</v>
      </c>
      <c r="F110" s="16"/>
      <c r="G110" s="16"/>
      <c r="H110" s="16"/>
      <c r="I110" s="16"/>
    </row>
    <row r="111" spans="2:9" ht="12.75" customHeight="1">
      <c r="B111" s="5" t="s">
        <v>60</v>
      </c>
      <c r="C111" s="5"/>
      <c r="D111" s="18">
        <f>+D112+D113+D114</f>
        <v>474638.66400000005</v>
      </c>
      <c r="E111" s="6">
        <f>+E112+E113+E114</f>
        <v>298737.196</v>
      </c>
      <c r="F111" s="17"/>
      <c r="G111" s="17"/>
      <c r="H111" s="16"/>
      <c r="I111" s="16"/>
    </row>
    <row r="112" spans="2:9" ht="12.75" customHeight="1">
      <c r="B112" s="5" t="s">
        <v>94</v>
      </c>
      <c r="C112" s="5"/>
      <c r="D112" s="6">
        <v>7639.1989999999996</v>
      </c>
      <c r="E112" s="6">
        <v>9120.7160000000003</v>
      </c>
      <c r="F112" s="16"/>
      <c r="G112" s="16"/>
      <c r="H112" s="16"/>
      <c r="I112" s="16"/>
    </row>
    <row r="113" spans="2:9" ht="12.75" customHeight="1">
      <c r="B113" s="5" t="s">
        <v>95</v>
      </c>
      <c r="C113" s="5"/>
      <c r="D113" s="18">
        <v>466979.46500000003</v>
      </c>
      <c r="E113" s="6">
        <v>289596.48</v>
      </c>
      <c r="F113" s="16"/>
      <c r="G113" s="16"/>
      <c r="H113" s="16"/>
      <c r="I113" s="16"/>
    </row>
    <row r="114" spans="2:9" ht="12.75" customHeight="1">
      <c r="B114" s="5" t="s">
        <v>96</v>
      </c>
      <c r="C114" s="5"/>
      <c r="D114" s="18">
        <v>20</v>
      </c>
      <c r="E114" s="18">
        <v>20</v>
      </c>
      <c r="F114" s="16"/>
      <c r="G114" s="16"/>
      <c r="H114" s="16"/>
      <c r="I114" s="16"/>
    </row>
    <row r="115" spans="2:9" ht="12.75" customHeight="1">
      <c r="B115" s="5" t="s">
        <v>97</v>
      </c>
      <c r="C115" s="5"/>
      <c r="D115" s="18">
        <f>+D113+D114</f>
        <v>466999.46500000003</v>
      </c>
      <c r="E115" s="6">
        <f>+E113+E114</f>
        <v>289616.48</v>
      </c>
      <c r="F115" s="16"/>
      <c r="G115" s="16"/>
      <c r="H115" s="16"/>
      <c r="I115" s="16"/>
    </row>
    <row r="116" spans="2:9" ht="12.75" customHeight="1">
      <c r="B116" s="5" t="s">
        <v>61</v>
      </c>
      <c r="C116" s="5"/>
      <c r="D116" s="18">
        <v>171305.50899999999</v>
      </c>
      <c r="E116" s="6">
        <v>172581.89300000001</v>
      </c>
      <c r="F116" s="16"/>
      <c r="G116" s="17"/>
      <c r="H116" s="16"/>
      <c r="I116" s="16"/>
    </row>
    <row r="117" spans="2:9" ht="12.75" customHeight="1">
      <c r="B117" s="5" t="s">
        <v>62</v>
      </c>
      <c r="C117" s="5"/>
      <c r="D117" s="18">
        <v>66281.695000000007</v>
      </c>
      <c r="E117" s="6">
        <v>92652.524999999994</v>
      </c>
      <c r="F117" s="16"/>
      <c r="G117" s="16"/>
      <c r="H117" s="16"/>
      <c r="I117" s="16"/>
    </row>
    <row r="118" spans="2:9" ht="12.75" customHeight="1">
      <c r="B118" s="5" t="s">
        <v>90</v>
      </c>
      <c r="C118" s="5"/>
      <c r="D118" s="18">
        <v>4458.7359999999999</v>
      </c>
      <c r="E118" s="6">
        <v>0</v>
      </c>
      <c r="F118" s="17"/>
      <c r="G118" s="17"/>
      <c r="H118" s="16"/>
      <c r="I118" s="16"/>
    </row>
    <row r="119" spans="2:9" ht="12.75" customHeight="1">
      <c r="B119" s="5" t="s">
        <v>63</v>
      </c>
      <c r="C119" s="5"/>
      <c r="D119" s="18">
        <v>318772.05900000001</v>
      </c>
      <c r="E119" s="6">
        <v>335339.66700000002</v>
      </c>
      <c r="F119" s="16"/>
      <c r="G119" s="16"/>
      <c r="H119" s="16"/>
      <c r="I119" s="16"/>
    </row>
    <row r="120" spans="2:9" ht="11.25" customHeight="1">
      <c r="B120" s="5"/>
      <c r="C120" s="5"/>
      <c r="D120" s="6"/>
      <c r="E120" s="6"/>
      <c r="F120" s="16"/>
      <c r="G120" s="16"/>
      <c r="H120" s="16"/>
      <c r="I120" s="16"/>
    </row>
    <row r="121" spans="2:9" ht="11.25" customHeight="1">
      <c r="B121" s="9" t="s">
        <v>64</v>
      </c>
      <c r="C121" s="8"/>
      <c r="D121" s="15">
        <f>+D107+D108+D111+D116+D117+D118+D119+0.0049</f>
        <v>1152705.3958999999</v>
      </c>
      <c r="E121" s="14">
        <f>+E107+E108+E111+E116+E117+E118+E119</f>
        <v>1024396.251</v>
      </c>
      <c r="F121" s="16"/>
      <c r="G121" s="16"/>
      <c r="H121" s="16"/>
      <c r="I121" s="16"/>
    </row>
    <row r="122" spans="2:9" ht="11.25" customHeight="1">
      <c r="B122" s="5"/>
      <c r="C122" s="5"/>
      <c r="D122" s="32"/>
      <c r="E122" s="11"/>
    </row>
    <row r="123" spans="2:9" ht="11.25" customHeight="1">
      <c r="B123" s="9" t="s">
        <v>65</v>
      </c>
      <c r="C123" s="8"/>
      <c r="D123" s="15">
        <f>+D121+D104</f>
        <v>1555487.2338999999</v>
      </c>
      <c r="E123" s="14">
        <f>+E121+E104</f>
        <v>1457159.9110900001</v>
      </c>
      <c r="F123" s="13"/>
      <c r="G123" s="13"/>
    </row>
    <row r="124" spans="2:9" ht="12.75" customHeight="1">
      <c r="B124" s="5"/>
      <c r="C124" s="5"/>
      <c r="D124" s="11"/>
      <c r="E124" s="11"/>
    </row>
    <row r="125" spans="2:9" ht="12.75" customHeight="1">
      <c r="B125" s="5"/>
      <c r="C125" s="5"/>
      <c r="D125" s="11"/>
      <c r="E125" s="11"/>
    </row>
    <row r="126" spans="2:9" ht="12.75" customHeight="1">
      <c r="B126" s="5" t="s">
        <v>66</v>
      </c>
      <c r="C126" s="5"/>
      <c r="D126" s="6">
        <v>243990.81</v>
      </c>
      <c r="E126" s="6">
        <v>239604.44</v>
      </c>
    </row>
    <row r="127" spans="2:9" ht="12.75" customHeight="1">
      <c r="B127" s="5" t="s">
        <v>67</v>
      </c>
      <c r="C127" s="5"/>
      <c r="D127" s="6">
        <v>8522</v>
      </c>
      <c r="E127" s="6">
        <v>2054.15</v>
      </c>
    </row>
    <row r="128" spans="2:9" ht="12.75" customHeight="1">
      <c r="B128" s="5" t="s">
        <v>68</v>
      </c>
      <c r="C128" s="5"/>
      <c r="D128" s="6">
        <v>1461136.88</v>
      </c>
      <c r="E128" s="6">
        <v>1218087.95</v>
      </c>
    </row>
    <row r="129" spans="2:13">
      <c r="B129" s="5"/>
      <c r="C129" s="5"/>
      <c r="D129" s="6"/>
      <c r="E129" s="6"/>
    </row>
    <row r="130" spans="2:13">
      <c r="B130" s="5"/>
      <c r="C130" s="5"/>
      <c r="D130" s="6"/>
      <c r="E130" s="6"/>
    </row>
    <row r="132" spans="2:13" ht="84.75" customHeight="1">
      <c r="B132" s="36" t="s">
        <v>110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</sheetData>
  <mergeCells count="9">
    <mergeCell ref="B2:E2"/>
    <mergeCell ref="B4:E4"/>
    <mergeCell ref="B5:E5"/>
    <mergeCell ref="B68:E68"/>
    <mergeCell ref="B132:M132"/>
    <mergeCell ref="B8:C9"/>
    <mergeCell ref="B72:C73"/>
    <mergeCell ref="B69:E69"/>
    <mergeCell ref="B70:E70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F38"/>
  <sheetViews>
    <sheetView showGridLines="0" showRowColHeaders="0" workbookViewId="0">
      <selection activeCell="D1" sqref="D1"/>
    </sheetView>
  </sheetViews>
  <sheetFormatPr baseColWidth="10" defaultRowHeight="13.2"/>
  <cols>
    <col min="1" max="1" width="40.109375" customWidth="1"/>
    <col min="2" max="3" width="5.109375" customWidth="1"/>
    <col min="4" max="4" width="27.33203125" customWidth="1"/>
    <col min="5" max="5" width="27.5546875" customWidth="1"/>
    <col min="7" max="7" width="12.44140625" bestFit="1" customWidth="1"/>
  </cols>
  <sheetData>
    <row r="3" spans="1:5" ht="12.75" customHeight="1">
      <c r="A3" s="34" t="s">
        <v>81</v>
      </c>
      <c r="B3" s="34"/>
      <c r="C3" s="34"/>
      <c r="D3" s="34"/>
      <c r="E3" s="34"/>
    </row>
    <row r="4" spans="1:5" ht="12.75" customHeight="1"/>
    <row r="5" spans="1:5" ht="12.75" customHeight="1">
      <c r="A5" s="34" t="s">
        <v>88</v>
      </c>
      <c r="B5" s="34"/>
      <c r="C5" s="34"/>
      <c r="D5" s="34"/>
      <c r="E5" s="34"/>
    </row>
    <row r="6" spans="1:5" ht="12.75" customHeight="1">
      <c r="A6" s="35" t="s">
        <v>83</v>
      </c>
      <c r="B6" s="35"/>
      <c r="C6" s="35"/>
      <c r="D6" s="35"/>
      <c r="E6" s="35"/>
    </row>
    <row r="7" spans="1:5" ht="12.75" customHeight="1"/>
    <row r="8" spans="1:5" ht="12.75" customHeight="1">
      <c r="D8" s="4" t="s">
        <v>84</v>
      </c>
      <c r="E8" s="4"/>
    </row>
    <row r="9" spans="1:5" ht="25.5" customHeight="1">
      <c r="A9" s="7"/>
      <c r="D9" s="4" t="str">
        <f>+'BALANCE GRAL'!D9</f>
        <v>Abril - Junio / 2014</v>
      </c>
      <c r="E9" s="4"/>
    </row>
    <row r="10" spans="1:5" ht="12.75" customHeight="1">
      <c r="A10" s="5" t="s">
        <v>69</v>
      </c>
      <c r="B10" s="5"/>
      <c r="C10" s="5"/>
      <c r="D10" s="6">
        <f>+D11+D12</f>
        <v>395028.19400000002</v>
      </c>
      <c r="E10" s="6"/>
    </row>
    <row r="11" spans="1:5" ht="12.75" customHeight="1">
      <c r="A11" s="5" t="s">
        <v>22</v>
      </c>
      <c r="B11" s="5"/>
      <c r="C11" s="5"/>
      <c r="D11" s="6">
        <v>329713.73200000002</v>
      </c>
      <c r="E11" s="6"/>
    </row>
    <row r="12" spans="1:5" ht="12.75" customHeight="1">
      <c r="A12" s="5" t="s">
        <v>23</v>
      </c>
      <c r="B12" s="5"/>
      <c r="C12" s="5"/>
      <c r="D12" s="6">
        <v>65314.462</v>
      </c>
      <c r="E12" s="6"/>
    </row>
    <row r="13" spans="1:5" ht="12.75" hidden="1" customHeight="1">
      <c r="A13" s="5" t="s">
        <v>91</v>
      </c>
      <c r="B13" s="5"/>
      <c r="C13" s="5"/>
      <c r="D13" s="6">
        <v>0</v>
      </c>
      <c r="E13" s="6"/>
    </row>
    <row r="14" spans="1:5" ht="12.75" customHeight="1">
      <c r="A14" s="5" t="s">
        <v>70</v>
      </c>
      <c r="B14" s="5"/>
      <c r="C14" s="5"/>
      <c r="D14" s="6">
        <f>+D15</f>
        <v>215827.769</v>
      </c>
      <c r="E14" s="6"/>
    </row>
    <row r="15" spans="1:5" ht="12.75" customHeight="1">
      <c r="A15" s="5" t="s">
        <v>24</v>
      </c>
      <c r="B15" s="5"/>
      <c r="C15" s="5"/>
      <c r="D15" s="6">
        <v>215827.769</v>
      </c>
      <c r="E15" s="6"/>
    </row>
    <row r="16" spans="1:5" ht="12.75" customHeight="1">
      <c r="A16" s="9" t="s">
        <v>71</v>
      </c>
      <c r="B16" s="8"/>
      <c r="C16" s="8"/>
      <c r="D16" s="14">
        <f>+D10-D14</f>
        <v>179200.42500000002</v>
      </c>
      <c r="E16" s="14"/>
    </row>
    <row r="17" spans="1:6" ht="12.75" customHeight="1">
      <c r="A17" s="9"/>
      <c r="B17" s="8"/>
      <c r="C17" s="8"/>
      <c r="D17" s="14"/>
      <c r="E17" s="14"/>
    </row>
    <row r="18" spans="1:6" ht="12.75" customHeight="1">
      <c r="A18" s="5" t="s">
        <v>72</v>
      </c>
      <c r="B18" s="5"/>
      <c r="C18" s="5"/>
      <c r="D18" s="6">
        <f>+D19+D20</f>
        <v>196280.75</v>
      </c>
      <c r="E18" s="6"/>
    </row>
    <row r="19" spans="1:6" ht="12.75" customHeight="1">
      <c r="A19" s="5" t="s">
        <v>25</v>
      </c>
      <c r="B19" s="5"/>
      <c r="C19" s="5"/>
      <c r="D19" s="6">
        <v>24397.77</v>
      </c>
      <c r="E19" s="6"/>
    </row>
    <row r="20" spans="1:6" ht="12.75" customHeight="1">
      <c r="A20" s="5" t="s">
        <v>26</v>
      </c>
      <c r="B20" s="5"/>
      <c r="C20" s="5"/>
      <c r="D20" s="6">
        <v>171882.98</v>
      </c>
      <c r="E20" s="6"/>
    </row>
    <row r="21" spans="1:6" ht="12.75" customHeight="1">
      <c r="A21" s="9" t="s">
        <v>73</v>
      </c>
      <c r="B21" s="8"/>
      <c r="C21" s="8"/>
      <c r="D21" s="14">
        <f>+D16-D18</f>
        <v>-17080.324999999983</v>
      </c>
      <c r="E21" s="14"/>
    </row>
    <row r="22" spans="1:6" ht="12.75" customHeight="1">
      <c r="A22" s="9"/>
      <c r="B22" s="8"/>
      <c r="C22" s="8"/>
      <c r="D22" s="14"/>
      <c r="E22" s="14"/>
    </row>
    <row r="23" spans="1:6" ht="12.75" customHeight="1">
      <c r="A23" s="5" t="s">
        <v>74</v>
      </c>
      <c r="B23" s="5"/>
      <c r="C23" s="5"/>
      <c r="D23" s="6">
        <f>+D24+D25+D27+D26</f>
        <v>100659.09600000001</v>
      </c>
      <c r="E23" s="6"/>
    </row>
    <row r="24" spans="1:6" ht="12.75" customHeight="1">
      <c r="A24" s="5" t="s">
        <v>27</v>
      </c>
      <c r="B24" s="5"/>
      <c r="C24" s="5"/>
      <c r="D24" s="6">
        <v>4020.49</v>
      </c>
      <c r="E24" s="6"/>
      <c r="F24" s="13"/>
    </row>
    <row r="25" spans="1:6" ht="12.75" customHeight="1">
      <c r="A25" s="5" t="s">
        <v>28</v>
      </c>
      <c r="B25" s="5"/>
      <c r="C25" s="5"/>
      <c r="D25" s="6">
        <v>3333.81</v>
      </c>
      <c r="E25" s="6"/>
    </row>
    <row r="26" spans="1:6" ht="12.75" customHeight="1">
      <c r="A26" s="5" t="s">
        <v>92</v>
      </c>
      <c r="B26" s="5"/>
      <c r="C26" s="5"/>
      <c r="D26" s="6">
        <v>2.67</v>
      </c>
      <c r="E26" s="6"/>
    </row>
    <row r="27" spans="1:6" ht="12.75" customHeight="1">
      <c r="A27" s="5" t="s">
        <v>29</v>
      </c>
      <c r="B27" s="5"/>
      <c r="C27" s="5"/>
      <c r="D27" s="6">
        <v>93302.126000000004</v>
      </c>
      <c r="E27" s="6"/>
    </row>
    <row r="28" spans="1:6" ht="12.75" customHeight="1">
      <c r="A28" s="5" t="s">
        <v>75</v>
      </c>
      <c r="B28" s="5"/>
      <c r="C28" s="5"/>
      <c r="D28" s="6">
        <f>+D29+D30</f>
        <v>11504.619999999999</v>
      </c>
      <c r="E28" s="6"/>
    </row>
    <row r="29" spans="1:6" ht="12.75" customHeight="1">
      <c r="A29" s="5" t="s">
        <v>28</v>
      </c>
      <c r="B29" s="5"/>
      <c r="C29" s="5"/>
      <c r="D29" s="6">
        <v>8926.64</v>
      </c>
      <c r="E29" s="6"/>
    </row>
    <row r="30" spans="1:6" ht="12.75" customHeight="1">
      <c r="A30" s="5" t="s">
        <v>30</v>
      </c>
      <c r="B30" s="5"/>
      <c r="C30" s="5"/>
      <c r="D30" s="6">
        <v>2577.98</v>
      </c>
      <c r="E30" s="6"/>
    </row>
    <row r="31" spans="1:6" ht="12.75" customHeight="1">
      <c r="A31" s="9" t="s">
        <v>76</v>
      </c>
      <c r="B31" s="8"/>
      <c r="C31" s="8"/>
      <c r="D31" s="14">
        <f>+D21+D23-D28</f>
        <v>72074.151000000027</v>
      </c>
      <c r="E31" s="14"/>
    </row>
    <row r="32" spans="1:6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5792.45</v>
      </c>
      <c r="E33" s="6"/>
    </row>
    <row r="34" spans="1:5" ht="12.75" customHeight="1">
      <c r="A34" s="9" t="s">
        <v>78</v>
      </c>
      <c r="B34" s="8"/>
      <c r="C34" s="8"/>
      <c r="D34" s="14">
        <f>+D31-D33</f>
        <v>66281.70100000003</v>
      </c>
      <c r="E34" s="14"/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2014-12-29T05:00:00+00:00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http://www.grupofamilia.com.co/es/PublishingImages/genericas/ico-excel-small.png</Description>
    </Imagen>
    <Enlace xmlns="b4a0cd8c-b9ba-4d9f-8af2-4607b694c899">
      <Url>http://www.grupofamilia.com.co/es/inversionistas/DTLCentroDocumentos/informacion-financiera/Superfinanciera%20informe%20Web%202do.%20T-2014.xlsx</Url>
      <Description>Informe Segundo trimestre de 2014</Description>
    </Enlace>
    <_dlc_DocId xmlns="86a9e1ac-5719-45e4-8987-7723f7857daa">KRXM5Q7X7W7V-43-93</_dlc_DocId>
    <_dlc_DocIdUrl xmlns="86a9e1ac-5719-45e4-8987-7723f7857daa">
      <Url>http://www.grupofamilia.com.co/es/inversionistas/_layouts/15/DocIdRedir.aspx?ID=KRXM5Q7X7W7V-43-93</Url>
      <Description>KRXM5Q7X7W7V-43-93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714869-5495-45BA-8A63-B176294F5D8F}"/>
</file>

<file path=customXml/itemProps2.xml><?xml version="1.0" encoding="utf-8"?>
<ds:datastoreItem xmlns:ds="http://schemas.openxmlformats.org/officeDocument/2006/customXml" ds:itemID="{7FC250D8-C4DA-4ECF-9855-D81290C6DD42}"/>
</file>

<file path=customXml/itemProps3.xml><?xml version="1.0" encoding="utf-8"?>
<ds:datastoreItem xmlns:ds="http://schemas.openxmlformats.org/officeDocument/2006/customXml" ds:itemID="{0A0CA00C-6AF0-46B4-A3C9-7CF91342903B}"/>
</file>

<file path=customXml/itemProps4.xml><?xml version="1.0" encoding="utf-8"?>
<ds:datastoreItem xmlns:ds="http://schemas.openxmlformats.org/officeDocument/2006/customXml" ds:itemID="{DC3DD301-D634-49E6-866E-E7FACE826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Orlando Jaramillo Restrepo</cp:lastModifiedBy>
  <cp:lastPrinted>2014-03-05T15:02:37Z</cp:lastPrinted>
  <dcterms:created xsi:type="dcterms:W3CDTF">2000-05-12T16:46:09Z</dcterms:created>
  <dcterms:modified xsi:type="dcterms:W3CDTF">2014-11-25T15:31:55Z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e6e9b0c8-22a3-4e2c-896a-319bcca3a58b</vt:lpwstr>
  </property>
</Properties>
</file>